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<sst xmlns="http://schemas.openxmlformats.org/spreadsheetml/2006/main" count="113" uniqueCount="90">
  <si>
    <t>FM RF Radiation Worksheet:</t>
  </si>
  <si>
    <t>Based on NAB's “A Broadcasters Guide To FCC RF Radiation Regulation Compliance”</t>
  </si>
  <si>
    <t>Station:</t>
  </si>
  <si>
    <t>Effective Radiation Center Height:</t>
  </si>
  <si>
    <t>Multiple FM Use Tower</t>
  </si>
  <si>
    <t>Height of center of Radiation above ground.</t>
  </si>
  <si>
    <t>(m)</t>
  </si>
  <si>
    <t>{01}</t>
  </si>
  <si>
    <t>Center of</t>
  </si>
  <si>
    <t>Horizontal</t>
  </si>
  <si>
    <t>Vertical</t>
  </si>
  <si>
    <t>(Height of lowest antenna center or Radiation for worst case)</t>
  </si>
  <si>
    <t>Call Sign</t>
  </si>
  <si>
    <t>Radiation</t>
  </si>
  <si>
    <t>ERP</t>
  </si>
  <si>
    <t>Is antenna supporting structure located on the roof of a building?</t>
  </si>
  <si>
    <t>{02}</t>
  </si>
  <si>
    <t>If 'Yes' enter the building height at base of antenna support</t>
  </si>
  <si>
    <t>{03}</t>
  </si>
  <si>
    <t>(If 'No' enter “0” on Line {03}.)</t>
  </si>
  <si>
    <t>Subtract Line {03} from Line {01}.</t>
  </si>
  <si>
    <t>{04}</t>
  </si>
  <si>
    <t>Subtract the Value 2.0 from line {04}.</t>
  </si>
  <si>
    <t>{05}</t>
  </si>
  <si>
    <t>Total Effective Radiated Power:</t>
  </si>
  <si>
    <t>Horizontal ERP</t>
  </si>
  <si>
    <t>(kw)</t>
  </si>
  <si>
    <t>{06}</t>
  </si>
  <si>
    <t>Vertical ERP</t>
  </si>
  <si>
    <t>{07}</t>
  </si>
  <si>
    <t>Total ERP: Line {06} + Line {07} or Total from Multiple Use Chart</t>
  </si>
  <si>
    <t>{08}</t>
  </si>
  <si>
    <t>Lowest ERP</t>
  </si>
  <si>
    <t>FCC Limits for Maximum Permissible Exposure:</t>
  </si>
  <si>
    <t xml:space="preserve">Total </t>
  </si>
  <si>
    <t>Multiply Line {08} by 33.41</t>
  </si>
  <si>
    <t>{09}</t>
  </si>
  <si>
    <t>Multiply Line {05} by Itself</t>
  </si>
  <si>
    <t>{10}</t>
  </si>
  <si>
    <t>Divide Line {09} by Line {10}</t>
  </si>
  <si>
    <t>{11}</t>
  </si>
  <si>
    <t>Convert Feet / Meters:</t>
  </si>
  <si>
    <t>Multiply Line {11} by 100</t>
  </si>
  <si>
    <t>(%)</t>
  </si>
  <si>
    <t>{12}</t>
  </si>
  <si>
    <t>Feet:</t>
  </si>
  <si>
    <t>Meters:</t>
  </si>
  <si>
    <t>Determination of Compliance with Controlled/Occupational Exposer:</t>
  </si>
  <si>
    <t>Does Line {12} exceed 100%</t>
  </si>
  <si>
    <t>{13}</t>
  </si>
  <si>
    <t>If 'Yes' then the worksheet can not be used or</t>
  </si>
  <si>
    <t>Continue for rooftop with restricted access:</t>
  </si>
  <si>
    <t>If the answer is 'No'</t>
  </si>
  <si>
    <t>The site should comply with the FCC's controlled/Occupational</t>
  </si>
  <si>
    <t>RF Exposer limits for ground level exposure.</t>
  </si>
  <si>
    <t>Determination of Compliance with Uncontrolled/General Population Limit:</t>
  </si>
  <si>
    <t>Does Line {12} exceed 20%</t>
  </si>
  <si>
    <t>{14}</t>
  </si>
  <si>
    <t>If 'No' Then the site should comply with the FCC's Uncontroled/General</t>
  </si>
  <si>
    <t xml:space="preserve">population RF Exposure guidelines for ground level exposure.  </t>
  </si>
  <si>
    <t>If 'Yes' then continue for rooftop with restricted access:</t>
  </si>
  <si>
    <t>Does the general public have access to the roof?</t>
  </si>
  <si>
    <t>(yes/no)</t>
  </si>
  <si>
    <t>Continue with Restricted by Fencing:</t>
  </si>
  <si>
    <t>If 'No', recalculate line {05} to line {12}.</t>
  </si>
  <si>
    <t>{04a}</t>
  </si>
  <si>
    <t>Subtract the Value 2.0 from line {04a}.</t>
  </si>
  <si>
    <t>{05a}</t>
  </si>
  <si>
    <t>{12a}</t>
  </si>
  <si>
    <t>Does Line {12a} exceed 20%</t>
  </si>
  <si>
    <t>{15}</t>
  </si>
  <si>
    <t>If 'No' Then the site should comply with the FCC's Uncontrolled/General</t>
  </si>
  <si>
    <t>If 'Yes' then continue with Restricted by Fencing:</t>
  </si>
  <si>
    <t>Is the base of the tower Restricted by fencing?</t>
  </si>
  <si>
    <t>{16}</t>
  </si>
  <si>
    <t>If 'No' then the worksheet can not be used.</t>
  </si>
  <si>
    <t>If 'Yes' enter the shortest distance to the restricting fence/barrier.</t>
  </si>
  <si>
    <t>Horizontal distance from the tower</t>
  </si>
  <si>
    <t>{17}</t>
  </si>
  <si>
    <t>Multiply Line {09} by 5.</t>
  </si>
  <si>
    <t>{18}</t>
  </si>
  <si>
    <t>Subtract Line {10} from Line {18}</t>
  </si>
  <si>
    <t>{19}</t>
  </si>
  <si>
    <t>Take the square root of line {19}</t>
  </si>
  <si>
    <t>{20}</t>
  </si>
  <si>
    <t xml:space="preserve">     Horizontal distance from the tower needed</t>
  </si>
  <si>
    <t>Is Line {20} less than or equal to Line {17}</t>
  </si>
  <si>
    <t>{21}</t>
  </si>
  <si>
    <t>If 'Yes” then the RF Radiation field outside the fence or barrier complies</t>
  </si>
  <si>
    <t>with the FCC's Uncontrolled/General population exposure limit.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</si>
</sst>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0" fillId="0" borderId="1" xfId="0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2" xfId="0" applyFont="1" applyBorder="1" applyAlignment="1">
      <alignment horizontal="center"/>
    </xf>
    <xf numFmtId="164" fontId="0" fillId="0" borderId="3" xfId="0" applyBorder="1" applyAlignment="1">
      <alignment/>
    </xf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defaultGridColor="0" zoomScale="150" zoomScaleNormal="150" colorId="9" workbookViewId="0" topLeftCell="A1">
      <selection activeCell="B7" sqref="B7"/>
    </sheetView>
  </sheetViews>
  <sheetFormatPr defaultColWidth="12.57421875" defaultRowHeight="12.75"/>
  <cols>
    <col min="1" max="1" width="55.140625" style="0" customWidth="1"/>
    <col min="2" max="3" width="11.57421875" style="0" customWidth="1"/>
    <col min="4" max="4" width="4.00390625" style="0" customWidth="1"/>
    <col min="5" max="5" width="3.28125" style="0" customWidth="1"/>
    <col min="6" max="7" width="11.57421875" style="0" customWidth="1"/>
    <col min="8" max="8" width="13.421875" style="0" customWidth="1"/>
    <col min="9" max="16384" width="11.57421875" style="0" customWidth="1"/>
  </cols>
  <sheetData>
    <row r="1" ht="12.75">
      <c r="A1" t="s">
        <v>0</v>
      </c>
    </row>
    <row r="2" ht="12.75">
      <c r="A2" s="1" t="s">
        <v>1</v>
      </c>
    </row>
    <row r="3" ht="12.75">
      <c r="A3" t="s">
        <v>2</v>
      </c>
    </row>
    <row r="6" spans="1:6" ht="12.75">
      <c r="A6" t="s">
        <v>3</v>
      </c>
      <c r="F6" t="s">
        <v>4</v>
      </c>
    </row>
    <row r="7" spans="1:9" ht="12.75">
      <c r="A7" t="s">
        <v>5</v>
      </c>
      <c r="B7" s="2">
        <v>100</v>
      </c>
      <c r="C7" t="s">
        <v>6</v>
      </c>
      <c r="D7" t="s">
        <v>7</v>
      </c>
      <c r="F7" s="3"/>
      <c r="G7" s="3" t="s">
        <v>8</v>
      </c>
      <c r="H7" s="3" t="s">
        <v>9</v>
      </c>
      <c r="I7" s="3" t="s">
        <v>10</v>
      </c>
    </row>
    <row r="8" spans="1:9" ht="12.75">
      <c r="A8" s="4" t="s">
        <v>11</v>
      </c>
      <c r="F8" s="5" t="s">
        <v>12</v>
      </c>
      <c r="G8" s="5" t="s">
        <v>13</v>
      </c>
      <c r="H8" s="5" t="s">
        <v>14</v>
      </c>
      <c r="I8" s="5" t="s">
        <v>14</v>
      </c>
    </row>
    <row r="9" spans="1:9" ht="12.75">
      <c r="A9" t="s">
        <v>15</v>
      </c>
      <c r="D9" t="s">
        <v>16</v>
      </c>
      <c r="F9" s="6"/>
      <c r="G9" s="6"/>
      <c r="H9" s="6"/>
      <c r="I9" s="6"/>
    </row>
    <row r="10" spans="1:9" ht="12.75">
      <c r="A10" t="s">
        <v>17</v>
      </c>
      <c r="B10">
        <v>0</v>
      </c>
      <c r="C10" t="s">
        <v>6</v>
      </c>
      <c r="D10" t="s">
        <v>18</v>
      </c>
      <c r="F10" s="6"/>
      <c r="G10" s="6"/>
      <c r="H10" s="6"/>
      <c r="I10" s="6"/>
    </row>
    <row r="11" spans="1:9" ht="12.75">
      <c r="A11" s="4" t="s">
        <v>19</v>
      </c>
      <c r="F11" s="6"/>
      <c r="G11" s="6"/>
      <c r="H11" s="6"/>
      <c r="I11" s="6"/>
    </row>
    <row r="12" spans="1:9" ht="12.75">
      <c r="A12" t="s">
        <v>20</v>
      </c>
      <c r="B12" s="7">
        <f>SUM(B7-B10)</f>
        <v>100</v>
      </c>
      <c r="C12" t="s">
        <v>6</v>
      </c>
      <c r="D12" t="s">
        <v>21</v>
      </c>
      <c r="F12" s="6"/>
      <c r="G12" s="6"/>
      <c r="H12" s="6"/>
      <c r="I12" s="6"/>
    </row>
    <row r="13" spans="1:9" ht="12.75">
      <c r="A13" t="s">
        <v>22</v>
      </c>
      <c r="B13" s="8">
        <f>IF(B12&lt;=2,0,SUM(B12-2))</f>
        <v>98</v>
      </c>
      <c r="C13" t="s">
        <v>6</v>
      </c>
      <c r="D13" t="s">
        <v>23</v>
      </c>
      <c r="F13" s="6"/>
      <c r="G13" s="6"/>
      <c r="H13" s="6"/>
      <c r="I13" s="6"/>
    </row>
    <row r="14" spans="6:9" ht="12.75">
      <c r="F14" s="6"/>
      <c r="G14" s="6"/>
      <c r="H14" s="6"/>
      <c r="I14" s="6"/>
    </row>
    <row r="15" spans="1:9" ht="12.75">
      <c r="A15" t="s">
        <v>24</v>
      </c>
      <c r="F15" s="6"/>
      <c r="G15" s="6"/>
      <c r="H15" s="6"/>
      <c r="I15" s="6"/>
    </row>
    <row r="16" spans="1:9" ht="12.75">
      <c r="A16" t="s">
        <v>25</v>
      </c>
      <c r="B16">
        <v>25</v>
      </c>
      <c r="C16" t="s">
        <v>26</v>
      </c>
      <c r="D16" t="s">
        <v>27</v>
      </c>
      <c r="F16" s="6"/>
      <c r="G16" s="6"/>
      <c r="H16" s="6"/>
      <c r="I16" s="6"/>
    </row>
    <row r="17" spans="1:9" ht="12.75">
      <c r="A17" t="s">
        <v>28</v>
      </c>
      <c r="B17">
        <v>25</v>
      </c>
      <c r="C17" t="s">
        <v>26</v>
      </c>
      <c r="D17" t="s">
        <v>29</v>
      </c>
      <c r="F17" s="6"/>
      <c r="G17" s="6"/>
      <c r="H17" s="6"/>
      <c r="I17" s="6"/>
    </row>
    <row r="18" spans="1:9" ht="12.75">
      <c r="A18" t="s">
        <v>30</v>
      </c>
      <c r="B18" s="7">
        <f>SUM(B16+B17)</f>
        <v>50</v>
      </c>
      <c r="C18" t="s">
        <v>26</v>
      </c>
      <c r="D18" t="s">
        <v>31</v>
      </c>
      <c r="F18" s="6"/>
      <c r="G18" s="6"/>
      <c r="H18" s="6"/>
      <c r="I18" s="6"/>
    </row>
    <row r="19" spans="7:9" ht="12.75">
      <c r="G19" t="s">
        <v>32</v>
      </c>
      <c r="H19" s="7">
        <f>SUM(H9:H18)</f>
        <v>0</v>
      </c>
      <c r="I19" s="7">
        <f>SUM(I9:I18)</f>
        <v>0</v>
      </c>
    </row>
    <row r="20" spans="1:9" ht="12.75">
      <c r="A20" t="s">
        <v>33</v>
      </c>
      <c r="H20" s="4" t="s">
        <v>34</v>
      </c>
      <c r="I20" t="s">
        <v>14</v>
      </c>
    </row>
    <row r="21" spans="1:9" ht="12.75">
      <c r="A21" t="s">
        <v>35</v>
      </c>
      <c r="B21" s="7">
        <f>PRODUCT(B18*33.41)</f>
        <v>1670.4999999999998</v>
      </c>
      <c r="D21" t="s">
        <v>36</v>
      </c>
      <c r="I21" s="7">
        <f>SUM(H19+I19)</f>
        <v>0</v>
      </c>
    </row>
    <row r="22" spans="1:4" ht="12.75">
      <c r="A22" t="s">
        <v>37</v>
      </c>
      <c r="B22" s="7">
        <f>B13*B13</f>
        <v>9604</v>
      </c>
      <c r="D22" t="s">
        <v>38</v>
      </c>
    </row>
    <row r="23" spans="1:6" ht="12.75">
      <c r="A23" t="s">
        <v>39</v>
      </c>
      <c r="B23" s="7">
        <f>B21/B22</f>
        <v>0.17393794252394834</v>
      </c>
      <c r="D23" t="s">
        <v>40</v>
      </c>
      <c r="F23" t="s">
        <v>41</v>
      </c>
    </row>
    <row r="24" spans="1:9" ht="12.75">
      <c r="A24" t="s">
        <v>42</v>
      </c>
      <c r="B24" s="7">
        <f>B23*100</f>
        <v>17.393794252394834</v>
      </c>
      <c r="C24" t="s">
        <v>43</v>
      </c>
      <c r="D24" t="s">
        <v>44</v>
      </c>
      <c r="F24" s="4" t="s">
        <v>45</v>
      </c>
      <c r="G24" s="9">
        <v>10</v>
      </c>
      <c r="H24" s="4" t="s">
        <v>46</v>
      </c>
      <c r="I24" s="9">
        <f>G24*0.3048</f>
        <v>3.048</v>
      </c>
    </row>
    <row r="25" spans="6:9" ht="12.75">
      <c r="F25" s="4" t="s">
        <v>46</v>
      </c>
      <c r="G25" s="9">
        <v>100</v>
      </c>
      <c r="H25" s="4" t="s">
        <v>45</v>
      </c>
      <c r="I25" s="9">
        <f>G25/0.3048</f>
        <v>328.0839895013123</v>
      </c>
    </row>
    <row r="26" ht="12.75">
      <c r="A26" t="s">
        <v>47</v>
      </c>
    </row>
    <row r="27" spans="1:4" ht="12.75">
      <c r="A27" t="s">
        <v>48</v>
      </c>
      <c r="B27" t="str">
        <f>IF(B24&gt;=100,"Yes","No")</f>
        <v>No</v>
      </c>
      <c r="D27" t="s">
        <v>49</v>
      </c>
    </row>
    <row r="29" ht="12.75">
      <c r="A29" t="s">
        <v>50</v>
      </c>
    </row>
    <row r="30" ht="12.75">
      <c r="A30" t="s">
        <v>51</v>
      </c>
    </row>
    <row r="32" ht="12.75">
      <c r="A32" t="s">
        <v>52</v>
      </c>
    </row>
    <row r="33" ht="12.75">
      <c r="A33" t="s">
        <v>53</v>
      </c>
    </row>
    <row r="34" ht="12.75">
      <c r="A34" t="s">
        <v>54</v>
      </c>
    </row>
    <row r="36" ht="12.75">
      <c r="A36" t="s">
        <v>55</v>
      </c>
    </row>
    <row r="37" spans="1:4" ht="12.75">
      <c r="A37" t="s">
        <v>56</v>
      </c>
      <c r="B37" t="str">
        <f>IF(B24&gt;=20,"Yes","No")</f>
        <v>No</v>
      </c>
      <c r="D37" t="s">
        <v>57</v>
      </c>
    </row>
    <row r="39" ht="12.75">
      <c r="A39" t="s">
        <v>58</v>
      </c>
    </row>
    <row r="40" ht="12.75">
      <c r="A40" t="s">
        <v>59</v>
      </c>
    </row>
    <row r="42" ht="12.75">
      <c r="A42" t="s">
        <v>50</v>
      </c>
    </row>
    <row r="43" ht="12.75">
      <c r="A43" t="s">
        <v>51</v>
      </c>
    </row>
    <row r="52" ht="12.75">
      <c r="A52" t="s">
        <v>60</v>
      </c>
    </row>
    <row r="53" spans="1:3" ht="12.75">
      <c r="A53" t="s">
        <v>61</v>
      </c>
      <c r="C53" t="s">
        <v>62</v>
      </c>
    </row>
    <row r="55" ht="12.75">
      <c r="A55" t="s">
        <v>50</v>
      </c>
    </row>
    <row r="56" ht="12.75">
      <c r="A56" t="s">
        <v>63</v>
      </c>
    </row>
    <row r="58" ht="12.75">
      <c r="A58" t="s">
        <v>64</v>
      </c>
    </row>
    <row r="59" spans="1:4" ht="12.75">
      <c r="A59" t="s">
        <v>5</v>
      </c>
      <c r="B59" s="7">
        <f>B7</f>
        <v>100</v>
      </c>
      <c r="C59" t="s">
        <v>6</v>
      </c>
      <c r="D59" t="s">
        <v>65</v>
      </c>
    </row>
    <row r="60" spans="1:4" ht="12.75">
      <c r="A60" t="s">
        <v>66</v>
      </c>
      <c r="B60" s="7">
        <f>IF(B59&lt;=2,0,SUM(B59-2))</f>
        <v>98</v>
      </c>
      <c r="C60" t="s">
        <v>6</v>
      </c>
      <c r="D60" t="s">
        <v>67</v>
      </c>
    </row>
    <row r="62" spans="1:4" ht="12.75">
      <c r="A62" t="s">
        <v>33</v>
      </c>
      <c r="B62" s="7">
        <f>(B21/POWER(B60,2))*100</f>
        <v>17.393794252394834</v>
      </c>
      <c r="C62" t="s">
        <v>43</v>
      </c>
      <c r="D62" t="s">
        <v>68</v>
      </c>
    </row>
    <row r="63" spans="1:4" ht="12.75">
      <c r="A63" t="s">
        <v>69</v>
      </c>
      <c r="B63" t="str">
        <f>IF(B62&gt;=20,"Yes","No")</f>
        <v>No</v>
      </c>
      <c r="D63" t="s">
        <v>70</v>
      </c>
    </row>
    <row r="65" ht="12.75">
      <c r="A65" t="s">
        <v>71</v>
      </c>
    </row>
    <row r="66" ht="12.75">
      <c r="A66" t="s">
        <v>59</v>
      </c>
    </row>
    <row r="73" ht="12.75">
      <c r="A73" t="s">
        <v>72</v>
      </c>
    </row>
    <row r="74" spans="1:4" ht="12.75">
      <c r="A74" t="s">
        <v>73</v>
      </c>
      <c r="C74" t="s">
        <v>62</v>
      </c>
      <c r="D74" t="s">
        <v>74</v>
      </c>
    </row>
    <row r="76" ht="12.75">
      <c r="A76" t="s">
        <v>75</v>
      </c>
    </row>
    <row r="78" ht="12.75">
      <c r="A78" t="s">
        <v>76</v>
      </c>
    </row>
    <row r="79" spans="1:4" ht="12.75">
      <c r="A79" t="s">
        <v>77</v>
      </c>
      <c r="B79">
        <v>0</v>
      </c>
      <c r="C79" t="s">
        <v>6</v>
      </c>
      <c r="D79" t="s">
        <v>78</v>
      </c>
    </row>
    <row r="80" spans="1:4" ht="12.75">
      <c r="A80" t="s">
        <v>79</v>
      </c>
      <c r="B80" s="7">
        <f>B21*5</f>
        <v>8352.499999999998</v>
      </c>
      <c r="D80" t="s">
        <v>80</v>
      </c>
    </row>
    <row r="81" spans="1:4" ht="12.75">
      <c r="A81" t="s">
        <v>81</v>
      </c>
      <c r="B81" s="7">
        <f>B80-B22</f>
        <v>-1251.5000000000018</v>
      </c>
      <c r="D81" t="s">
        <v>82</v>
      </c>
    </row>
    <row r="82" spans="1:4" ht="12.75">
      <c r="A82" t="s">
        <v>83</v>
      </c>
      <c r="B82" s="7" t="e">
        <f>SQRT(B81)</f>
        <v>#VALUE!</v>
      </c>
      <c r="C82" t="s">
        <v>6</v>
      </c>
      <c r="D82" t="s">
        <v>84</v>
      </c>
    </row>
    <row r="83" spans="1:3" ht="12.75">
      <c r="A83" t="s">
        <v>85</v>
      </c>
      <c r="B83" s="7" t="e">
        <f>B82</f>
        <v>#VALUE!</v>
      </c>
      <c r="C83" t="s">
        <v>6</v>
      </c>
    </row>
    <row r="85" spans="1:4" ht="12.75">
      <c r="A85" t="s">
        <v>86</v>
      </c>
      <c r="B85" t="b">
        <f>IF(B82&lt;=B79,"Yes","No")</f>
        <v>0</v>
      </c>
      <c r="D85" t="s">
        <v>87</v>
      </c>
    </row>
    <row r="87" ht="12.75">
      <c r="A87" t="s">
        <v>88</v>
      </c>
    </row>
    <row r="88" ht="12.75">
      <c r="A88" t="s">
        <v>89</v>
      </c>
    </row>
    <row r="90" ht="12.75">
      <c r="A90" t="s">
        <v>75</v>
      </c>
    </row>
  </sheetData>
  <printOptions/>
  <pageMargins left="0.7875" right="0.7875" top="0.7875" bottom="1.0263888888888888" header="0.5118055555555556" footer="0.7875"/>
  <pageSetup firstPageNumber="1" useFirstPageNumber="1" horizontalDpi="300" verticalDpi="300" orientation="portrait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2009-06-25T14:38:54Z</dcterms:created>
  <dcterms:modified xsi:type="dcterms:W3CDTF">2009-07-06T19:12:35Z</dcterms:modified>
  <cp:category/>
  <cp:version/>
  <cp:contentType/>
  <cp:contentStatus/>
  <cp:revision>55</cp:revision>
</cp:coreProperties>
</file>